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780"/>
  </bookViews>
  <sheets>
    <sheet name="Лист2" sheetId="2" r:id="rId1"/>
  </sheets>
  <externalReferences>
    <externalReference r:id="rId2"/>
  </externalReferences>
  <definedNames>
    <definedName name="Date">#REF!</definedName>
    <definedName name="DocDate">#REF!</definedName>
    <definedName name="GlavBuh">[1]Приложение_2!$F$52</definedName>
    <definedName name="Ispolnitel">[1]Приложение_2!$F$54</definedName>
    <definedName name="Rukovoditel">[1]Приложение_2!$F$48</definedName>
    <definedName name="ShortName">[1]Приложение_2!$A$3</definedName>
    <definedName name="Total11Area">Лист2!$I$38</definedName>
    <definedName name="Total11Balance">Лист2!$F$38</definedName>
    <definedName name="Total11Extent">Лист2!$J$38</definedName>
    <definedName name="Total11Residual">Лист2!$G$38</definedName>
    <definedName name="Total11Volume">Лист2!$K$38</definedName>
    <definedName name="Total1Area">Лист2!$I$19</definedName>
    <definedName name="Total1Balance">Лист2!$F$19</definedName>
    <definedName name="Total1Extent">Лист2!$J$37</definedName>
    <definedName name="Total1Residual">Лист2!$G$19</definedName>
    <definedName name="Total1Volume">Лист2!$K$37</definedName>
    <definedName name="Total21Area">Лист2!$I$43</definedName>
    <definedName name="Total21Balance">Лист2!$F$43</definedName>
    <definedName name="Total21Residual">Лист2!$G$43</definedName>
    <definedName name="Total2Area">Лист2!$I$29</definedName>
    <definedName name="Total2Balance">Лист2!$F$29</definedName>
    <definedName name="Total2Extent">Лист2!$J$43</definedName>
    <definedName name="Total2Residual">Лист2!$G$29</definedName>
    <definedName name="Total2Volume">Лист2!$K$43</definedName>
    <definedName name="Total3Area">Лист2!$I$37</definedName>
    <definedName name="Total3Balance">Лист2!$F$37</definedName>
    <definedName name="Total3Residual">Лист2!$G$37</definedName>
  </definedNames>
  <calcPr calcId="162913"/>
</workbook>
</file>

<file path=xl/calcChain.xml><?xml version="1.0" encoding="utf-8"?>
<calcChain xmlns="http://schemas.openxmlformats.org/spreadsheetml/2006/main">
  <c r="D50" i="2" l="1"/>
  <c r="K43" i="2"/>
  <c r="J43" i="2"/>
  <c r="I43" i="2"/>
  <c r="G43" i="2"/>
  <c r="F43" i="2"/>
  <c r="A43" i="2"/>
  <c r="K37" i="2"/>
  <c r="K38" i="2" s="1"/>
  <c r="K44" i="2" s="1"/>
  <c r="J37" i="2"/>
  <c r="J38" i="2" s="1"/>
  <c r="J44" i="2" s="1"/>
  <c r="I37" i="2"/>
  <c r="G37" i="2"/>
  <c r="F37" i="2"/>
  <c r="A37" i="2"/>
  <c r="I29" i="2"/>
  <c r="G29" i="2"/>
  <c r="F29" i="2"/>
  <c r="A29" i="2"/>
  <c r="I19" i="2"/>
  <c r="I38" i="2" s="1"/>
  <c r="I44" i="2" s="1"/>
  <c r="G19" i="2"/>
  <c r="G38" i="2" s="1"/>
  <c r="G44" i="2" s="1"/>
  <c r="F19" i="2"/>
  <c r="F38" i="2" s="1"/>
  <c r="F44" i="2" s="1"/>
  <c r="A19" i="2"/>
  <c r="A3" i="2"/>
  <c r="A38" i="2" l="1"/>
  <c r="A44" i="2" s="1"/>
</calcChain>
</file>

<file path=xl/sharedStrings.xml><?xml version="1.0" encoding="utf-8"?>
<sst xmlns="http://schemas.openxmlformats.org/spreadsheetml/2006/main" count="142" uniqueCount="83">
  <si>
    <t>(наименование юридического лица)</t>
  </si>
  <si>
    <t>(подпись)</t>
  </si>
  <si>
    <t>(Ф.И.О.)</t>
  </si>
  <si>
    <t>ПЕРЕЧЕНЬ</t>
  </si>
  <si>
    <t>объектов недвижимости</t>
  </si>
  <si>
    <t xml:space="preserve">по состоянию на </t>
  </si>
  <si>
    <t>Порядковый № объекта</t>
  </si>
  <si>
    <t>Наименование объекта недвижимости, литера по техпаспорту</t>
  </si>
  <si>
    <t>Адрес/памятник истории и культуры (да или нет)</t>
  </si>
  <si>
    <t>Основание нахождения объекта у юридического лица (№ и дата свидетельства о государственной регистрации прав или другого правоустанавливающего документа)</t>
  </si>
  <si>
    <t>Инвентарный номер объекта по техпаспорту/№ и дата техпаспорта</t>
  </si>
  <si>
    <t>Балансовая стоимость, (тыс.руб.)</t>
  </si>
  <si>
    <t>Остаточная стоимость, (тыс.руб.)</t>
  </si>
  <si>
    <t>Этажность</t>
  </si>
  <si>
    <t>Общая площадь, (кв.м.)</t>
  </si>
  <si>
    <t>Протяженность(м)</t>
  </si>
  <si>
    <t>Объем, (куб.м.)</t>
  </si>
  <si>
    <t>Примечания</t>
  </si>
  <si>
    <t>Раздел I. Основные средсва (здания, части зданий, помещения, сооружения)</t>
  </si>
  <si>
    <t>1. Объекты нежилого фонда</t>
  </si>
  <si>
    <t>-</t>
  </si>
  <si>
    <t>Нежилое здание сельского клуба, литера А
KUS36/001586</t>
  </si>
  <si>
    <t>Россия, Республика Башкортостан, р-н Татышлинский, с/с Кальмияровский, с. Савкияз, ул. Центральная, д.24, инд. 452837 / Нет</t>
  </si>
  <si>
    <t>Постановление Правительства РБ №82 от 15.05.2004г.; Договор №452 от 30.08.2004г.; Свидетельство №04АБ 427899 от 17.07.2008г. / Муниципальное имущество, не закрепленное за МУП и МУ РБ: права - Права не оформлены. Постановление №7 от 03.03.2014г.</t>
  </si>
  <si>
    <t>5034/02:45:060404:29 / №б/н от 10.12.2005г.</t>
  </si>
  <si>
    <t>Нежилое здание сельского дома культуры, литера А
KUS36/001756</t>
  </si>
  <si>
    <t>Россия, Республика Башкортостан, р-н Татышлинский, с/с Кальмияровский, с. Старокальмиярово, ул. Советская, д.6, инд. 452837 / Нет</t>
  </si>
  <si>
    <t>Постановление Правительства РБ №82 от 12.05.2004г.; Договор №452 от 30.08.2004г.; Свидетельство №04АБ 427898 от 17.07.2008г. / Муниципальное имущество, не закрепленное за МУП и МУ РБ: права - Права не оформлены. Постановление №7 от 03.03.2014г.</t>
  </si>
  <si>
    <t>5034/02:45:060108:13 / №б/н от 01.12.2005г.</t>
  </si>
  <si>
    <t>Откормочник КРС на 200 голов
KUS36/002490</t>
  </si>
  <si>
    <t>Россия, Республика Башкортостан, р-н Татышлинский, с/с Кальмияровский, с. Савкияз, инд. 452837 / Нет</t>
  </si>
  <si>
    <t>Акт приема-передачи №5 от 25.06.2013г. / Муниципальное имущество, не закрепленное за МУП и МУ РБ: права - Права не оформлены. Акт приема-передачи №5 от 25.06.2013г.</t>
  </si>
  <si>
    <t>нет техпаспорта</t>
  </si>
  <si>
    <t>Здание токарное
KUS36/002491</t>
  </si>
  <si>
    <t>Акт приема-передачи №12 от 25.06.2013г. / Муниципальное имущество, не закрепленное за МУП и МУ РБ: права - Права не оформлены. Акт приема-передачи №12 от 25.06.2013г.</t>
  </si>
  <si>
    <t>Админитрация сельского поселения, литера А</t>
  </si>
  <si>
    <t>Россия, Республика Башкортостан, р-н Татышлинский, с/с Кальмияровский, с. Старокальмиярово, ул. Советская, д.11, инд. 452837 / Нет</t>
  </si>
  <si>
    <t>Запись в ЕГРН  №02-04-52/009/2012-238 от 29.11.2012г. / Муниципальное имущество, не закрепленное за МУП и МУ РБ: права - Права не оформлены. Запись в ЕГРН  №02-04-52/009/2012-238 от 29.11.2012г.</t>
  </si>
  <si>
    <t>9712/02:45:060106:23 / №б/н</t>
  </si>
  <si>
    <t>Здание, литера А</t>
  </si>
  <si>
    <t>Россия, Республика Башкортостан, р-н Татышлинский, с/с Кальмияровский, с. Старокальмиярово, ул. Садовая, д.4, инд. 452837 / Нет</t>
  </si>
  <si>
    <t>Выписка №б/н от 15.05.2020г. / Муниципальное имущество, не закрепленное за МУП и МУ РБ: права - Права не оформлены. Выписка №б/н от 15.05.2020г.</t>
  </si>
  <si>
    <t>02:45:060101:22 / №б/н</t>
  </si>
  <si>
    <t>ИТОГО (по графам 1, 6, 7, 9)</t>
  </si>
  <si>
    <t>2. Объекты жилищного фонда</t>
  </si>
  <si>
    <t>Квартира, 1 этаж, литера б/н
KUS36/002495</t>
  </si>
  <si>
    <t>Россия, Республика Башкортостан, р-н Татышлинский, с/с Кальмияровский, с. Савкияз, ул. Молодежная, д.5, кв. 1, инд. 452837 / Нет</t>
  </si>
  <si>
    <t>Акт приема-передачи №13 от 25.06.2013г. / Муниципальное имущество, не закрепленное за МУП и МУ РБ: права - Права не оформлены. Акт приема-передачи №13 от 25.06.2013г.</t>
  </si>
  <si>
    <t>4978/02:45:060401:46 / №б/н от 01.01.1981г.</t>
  </si>
  <si>
    <t/>
  </si>
  <si>
    <t>Квартира, 1 этаж, литера б/н
KUS36/002496</t>
  </si>
  <si>
    <t>Россия, Республика Башкортостан, р-н Татышлинский, с/с Кальмияровский, с. Савкияз, ул. Молодежная, д.5, кв. 2, инд. 452837 / Нет</t>
  </si>
  <si>
    <t>Акт принма-передачи №13 от 25.06.2013г. / Муниципальное имущество, не закрепленное за МУП и МУ РБ: права - Права не оформлены. Акт приема-передачи №13 от 25.06.2013г.</t>
  </si>
  <si>
    <t>4978/02:45:060401:47 / №б/н от 01.01.1981г.</t>
  </si>
  <si>
    <t>Квартира, 1 этаж, литера б/н
KUS36/002497</t>
  </si>
  <si>
    <t>Россия, Республика Башкортостан, р-н Татышлинский, с/с Кальмияровский, с. Савкияз, ул. Молодежная, д.6, кв. 1, инд. 452837 / Нет</t>
  </si>
  <si>
    <t>Акт приема-передачи №14 от 25.06.2013г. / Муниципальное имущество, не закрепленное за МУП и МУ РБ: права - Права не оформлены. Акт приема-передачи №14 от 25.06.2013г.</t>
  </si>
  <si>
    <t>4981/02:45:060101:38 / №б/н от 01.01.1983г.</t>
  </si>
  <si>
    <t>Квартира, 1 этаж, литера б/н
KUS36/002498</t>
  </si>
  <si>
    <t>Россия, Республика Башкортостан, р-н Татышлинский, с/с Кальмияровский, с. Савкияз, ул. Молодежная, д.6, кв. 2, инд. 452837 / Нет</t>
  </si>
  <si>
    <t>4981/02:45:060101:37 / №б/н от 01.01.1983г.</t>
  </si>
  <si>
    <t>Квартира, 1 этаж, литера б/н
KUS36/002499</t>
  </si>
  <si>
    <t>Россия, Республика Башкортостан, р-н Татышлинский, с/с Кальмияровский, с. Савкияз, ул. Молодежная, д.14, кв. 1, инд. 452837 / Нет</t>
  </si>
  <si>
    <t>Акт приема-передачи №16 от 25.06.2013г. / Муниципальное имущество, не закрепленное за МУП и МУ РБ: права - Права не оформлены. Акт приема-передачи №16 от 25.06.2013г.</t>
  </si>
  <si>
    <t>4979/02:45:060101:39 / №б/н от 01.01.1987г.</t>
  </si>
  <si>
    <t>Квартира, 1 этаж, литера б/н
KUS36/002500</t>
  </si>
  <si>
    <t>Россия, Республика Башкортостан, р-н Татышлинский, с/с Кальмияровский, с. Савкияз, ул. Молодежная, д.14, кв. 2, инд. 452837 / Нет</t>
  </si>
  <si>
    <t>4979/02:45:060101:40 / №б/н от 01.01.1987г.</t>
  </si>
  <si>
    <t>3. Иные объекты</t>
  </si>
  <si>
    <t>Памятник погибшим в ВОВ в. с.Старокальмиярово
KUS36/001757</t>
  </si>
  <si>
    <t>Россия, Республика Башкортостан, р-н Татышлинский, с/с Кальмияровский, с. Старокальмиярово, инд. 452837 / Нет</t>
  </si>
  <si>
    <t>Акт о результатх срочной инвентаризации №1 от 30.03.2016г. / Муниципальное имущество, не закрепленное за МУП и МУ РБ: права - Права не оформлены. Акт о результатх срочной инвентаризации №1 от 30.03.2016г.</t>
  </si>
  <si>
    <t>Памятник погибшим в ВОВ в с.Савкияз
KUS36/001758</t>
  </si>
  <si>
    <t>ТМ-250/10кВа год в.1986, завод№20218
KUS36/002492</t>
  </si>
  <si>
    <t>Договор №65 от 01.12.2001г. / Муниципальное имущество, не закрепленное за МУП и МУ РБ: права - Безвозмездное пользование. Акт №65 от 07.12.2001г.</t>
  </si>
  <si>
    <t>ВЛ-0,4кВ (ж/б опоры, пров. марки АС-70)
KUS36/002493</t>
  </si>
  <si>
    <t>ИТОГО (по графам 1, 6, 7, 9, 10, 11)</t>
  </si>
  <si>
    <t>ИТОГО по разделу I (по графам 1, 6, 7, 9, 10, 11)</t>
  </si>
  <si>
    <t>Раздел II. Объекты незавершенного строительства</t>
  </si>
  <si>
    <t>ВСЕГО (по графам 1, 6, 7, 9, 10, 11)</t>
  </si>
  <si>
    <t>Руководитель</t>
  </si>
  <si>
    <t>Главный бухгалтер                       МП</t>
  </si>
  <si>
    <t>Перечень составлен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</si>
</sst>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C19]dd\ mmmm\ yyyy\ \г\.;;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Protection="1"/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textRotation="90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left" vertical="center" wrapText="1"/>
    </xf>
    <xf numFmtId="0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Fill="1" applyBorder="1" applyAlignment="1" applyProtection="1">
      <alignment horizontal="right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65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5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</xf>
    <xf numFmtId="2" fontId="4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165" fontId="4" fillId="0" borderId="2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165" fontId="1" fillId="0" borderId="5" xfId="0" applyNumberFormat="1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1" xfId="0" applyFont="1" applyBorder="1"/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4" fillId="0" borderId="2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right" vertical="center"/>
    </xf>
    <xf numFmtId="0" fontId="5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2" fillId="0" borderId="0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lnara\AppData\Local\Integro\InMeta\Client\AccountingCardAdmin\Forms\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_2"/>
      <sheetName val="Приложение_3"/>
      <sheetName val="Приложение_4"/>
      <sheetName val="Приложение_5"/>
      <sheetName val="Приложение_6"/>
    </sheetNames>
    <sheetDataSet>
      <sheetData sheetId="0">
        <row r="3">
          <cell r="A3" t="str">
            <v>Казна сельского поселения Кальмияровский сельсовет муниципального района Татышлинский район Республики Башкортостан</v>
          </cell>
        </row>
        <row r="48">
          <cell r="F48" t="str">
            <v>Рамазанов Н.Г.</v>
          </cell>
        </row>
        <row r="54">
          <cell r="F54" t="str">
            <v>Байгазина Гульнара Ямилевна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37" workbookViewId="0">
      <selection activeCell="B53" sqref="B53"/>
    </sheetView>
  </sheetViews>
  <sheetFormatPr defaultRowHeight="15" x14ac:dyDescent="0.25"/>
  <sheetData>
    <row r="1" spans="1:12" ht="15.75" x14ac:dyDescent="0.25">
      <c r="A1" s="36" t="s">
        <v>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.75" x14ac:dyDescent="0.25">
      <c r="A2" s="36" t="s">
        <v>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x14ac:dyDescent="0.25">
      <c r="A3" s="37" t="str">
        <f>IF(ShortName&lt;&gt;"",ShortName,"")</f>
        <v>Казна сельского поселения Кальмияровский сельсовет муниципального района Татышлинский район Республики Башкортостан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A4" s="38" t="s">
        <v>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x14ac:dyDescent="0.25">
      <c r="A5" s="39" t="s">
        <v>5</v>
      </c>
      <c r="B5" s="39"/>
      <c r="C5" s="2"/>
      <c r="D5" s="2"/>
      <c r="E5" s="2"/>
      <c r="F5" s="3"/>
      <c r="G5" s="3"/>
      <c r="H5" s="3"/>
      <c r="I5" s="3"/>
      <c r="J5" s="3"/>
      <c r="K5" s="3"/>
      <c r="L5" s="4"/>
    </row>
    <row r="6" spans="1:12" x14ac:dyDescent="0.25">
      <c r="A6" s="5"/>
      <c r="B6" s="6"/>
      <c r="C6" s="6"/>
      <c r="D6" s="6"/>
      <c r="E6" s="6"/>
      <c r="F6" s="5"/>
      <c r="G6" s="5"/>
      <c r="H6" s="5"/>
      <c r="I6" s="5"/>
      <c r="J6" s="5"/>
      <c r="K6" s="5"/>
      <c r="L6" s="6"/>
    </row>
    <row r="7" spans="1:12" ht="216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7" t="s">
        <v>13</v>
      </c>
      <c r="I7" s="8" t="s">
        <v>14</v>
      </c>
      <c r="J7" s="8" t="s">
        <v>15</v>
      </c>
      <c r="K7" s="8" t="s">
        <v>16</v>
      </c>
      <c r="L7" s="8" t="s">
        <v>17</v>
      </c>
    </row>
    <row r="8" spans="1:12" x14ac:dyDescent="0.25">
      <c r="A8" s="9">
        <v>1</v>
      </c>
      <c r="B8" s="10">
        <v>2</v>
      </c>
      <c r="C8" s="10">
        <v>3</v>
      </c>
      <c r="D8" s="10">
        <v>4</v>
      </c>
      <c r="E8" s="10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</row>
    <row r="9" spans="1:12" x14ac:dyDescent="0.25">
      <c r="A9" s="40" t="s">
        <v>18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2" x14ac:dyDescent="0.25">
      <c r="A10" s="40" t="s">
        <v>19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x14ac:dyDescent="0.25">
      <c r="A11" s="11"/>
      <c r="B11" s="12"/>
      <c r="C11" s="12"/>
      <c r="D11" s="13"/>
      <c r="E11" s="13"/>
      <c r="F11" s="14"/>
      <c r="G11" s="14"/>
      <c r="H11" s="15"/>
      <c r="I11" s="14"/>
      <c r="J11" s="16" t="s">
        <v>20</v>
      </c>
      <c r="K11" s="16" t="s">
        <v>20</v>
      </c>
      <c r="L11" s="17"/>
    </row>
    <row r="12" spans="1:12" ht="409.5" x14ac:dyDescent="0.25">
      <c r="A12" s="11">
        <v>1</v>
      </c>
      <c r="B12" s="12" t="s">
        <v>21</v>
      </c>
      <c r="C12" s="12" t="s">
        <v>22</v>
      </c>
      <c r="D12" s="13" t="s">
        <v>23</v>
      </c>
      <c r="E12" s="13" t="s">
        <v>24</v>
      </c>
      <c r="F12" s="14">
        <v>1252</v>
      </c>
      <c r="G12" s="14">
        <v>451</v>
      </c>
      <c r="H12" s="15">
        <v>1</v>
      </c>
      <c r="I12" s="14">
        <v>312.5</v>
      </c>
      <c r="J12" s="16" t="s">
        <v>20</v>
      </c>
      <c r="K12" s="16" t="s">
        <v>20</v>
      </c>
      <c r="L12" s="17"/>
    </row>
    <row r="13" spans="1:12" ht="409.5" x14ac:dyDescent="0.25">
      <c r="A13" s="11">
        <v>2</v>
      </c>
      <c r="B13" s="12" t="s">
        <v>25</v>
      </c>
      <c r="C13" s="12" t="s">
        <v>26</v>
      </c>
      <c r="D13" s="13" t="s">
        <v>27</v>
      </c>
      <c r="E13" s="13" t="s">
        <v>28</v>
      </c>
      <c r="F13" s="14">
        <v>9675.7000000000007</v>
      </c>
      <c r="G13" s="14">
        <v>7556.8</v>
      </c>
      <c r="H13" s="15">
        <v>1</v>
      </c>
      <c r="I13" s="14">
        <v>369.5</v>
      </c>
      <c r="J13" s="16" t="s">
        <v>20</v>
      </c>
      <c r="K13" s="16" t="s">
        <v>20</v>
      </c>
      <c r="L13" s="17"/>
    </row>
    <row r="14" spans="1:12" ht="293.25" x14ac:dyDescent="0.25">
      <c r="A14" s="11">
        <v>3</v>
      </c>
      <c r="B14" s="12" t="s">
        <v>29</v>
      </c>
      <c r="C14" s="12" t="s">
        <v>30</v>
      </c>
      <c r="D14" s="13" t="s">
        <v>31</v>
      </c>
      <c r="E14" s="13" t="s">
        <v>32</v>
      </c>
      <c r="F14" s="14">
        <v>0</v>
      </c>
      <c r="G14" s="14">
        <v>0</v>
      </c>
      <c r="H14" s="15">
        <v>1</v>
      </c>
      <c r="I14" s="14">
        <v>0</v>
      </c>
      <c r="J14" s="16" t="s">
        <v>20</v>
      </c>
      <c r="K14" s="16" t="s">
        <v>20</v>
      </c>
      <c r="L14" s="17"/>
    </row>
    <row r="15" spans="1:12" ht="293.25" x14ac:dyDescent="0.25">
      <c r="A15" s="11">
        <v>4</v>
      </c>
      <c r="B15" s="12" t="s">
        <v>33</v>
      </c>
      <c r="C15" s="12" t="s">
        <v>30</v>
      </c>
      <c r="D15" s="13" t="s">
        <v>34</v>
      </c>
      <c r="E15" s="13" t="s">
        <v>32</v>
      </c>
      <c r="F15" s="14">
        <v>0</v>
      </c>
      <c r="G15" s="14">
        <v>0</v>
      </c>
      <c r="H15" s="15">
        <v>1</v>
      </c>
      <c r="I15" s="14">
        <v>0</v>
      </c>
      <c r="J15" s="16" t="s">
        <v>20</v>
      </c>
      <c r="K15" s="16" t="s">
        <v>20</v>
      </c>
      <c r="L15" s="17"/>
    </row>
    <row r="16" spans="1:12" ht="331.5" x14ac:dyDescent="0.25">
      <c r="A16" s="11">
        <v>5</v>
      </c>
      <c r="B16" s="12" t="s">
        <v>35</v>
      </c>
      <c r="C16" s="12" t="s">
        <v>36</v>
      </c>
      <c r="D16" s="13" t="s">
        <v>37</v>
      </c>
      <c r="E16" s="13" t="s">
        <v>38</v>
      </c>
      <c r="F16" s="14">
        <v>1534.99</v>
      </c>
      <c r="G16" s="14">
        <v>858.35</v>
      </c>
      <c r="H16" s="15">
        <v>2</v>
      </c>
      <c r="I16" s="14">
        <v>308.89999999999998</v>
      </c>
      <c r="J16" s="16" t="s">
        <v>20</v>
      </c>
      <c r="K16" s="16" t="s">
        <v>20</v>
      </c>
      <c r="L16" s="17"/>
    </row>
    <row r="17" spans="1:12" ht="255" x14ac:dyDescent="0.25">
      <c r="A17" s="11">
        <v>6</v>
      </c>
      <c r="B17" s="12" t="s">
        <v>39</v>
      </c>
      <c r="C17" s="12" t="s">
        <v>40</v>
      </c>
      <c r="D17" s="13" t="s">
        <v>41</v>
      </c>
      <c r="E17" s="13" t="s">
        <v>42</v>
      </c>
      <c r="F17" s="14">
        <v>534</v>
      </c>
      <c r="G17" s="14">
        <v>0</v>
      </c>
      <c r="H17" s="15">
        <v>1</v>
      </c>
      <c r="I17" s="14">
        <v>73.599999999999994</v>
      </c>
      <c r="J17" s="16" t="s">
        <v>20</v>
      </c>
      <c r="K17" s="16" t="s">
        <v>20</v>
      </c>
      <c r="L17" s="17"/>
    </row>
    <row r="18" spans="1:12" x14ac:dyDescent="0.25">
      <c r="A18" s="11"/>
      <c r="B18" s="12"/>
      <c r="C18" s="12"/>
      <c r="D18" s="13"/>
      <c r="E18" s="13"/>
      <c r="F18" s="14"/>
      <c r="G18" s="14"/>
      <c r="H18" s="15"/>
      <c r="I18" s="14"/>
      <c r="J18" s="16" t="s">
        <v>20</v>
      </c>
      <c r="K18" s="16" t="s">
        <v>20</v>
      </c>
      <c r="L18" s="17"/>
    </row>
    <row r="19" spans="1:12" x14ac:dyDescent="0.25">
      <c r="A19" s="9">
        <f>COUNT(A10:A18)</f>
        <v>6</v>
      </c>
      <c r="B19" s="41" t="s">
        <v>43</v>
      </c>
      <c r="C19" s="34"/>
      <c r="D19" s="34"/>
      <c r="E19" s="35"/>
      <c r="F19" s="14">
        <f>SUM(F10:F18)</f>
        <v>12996.69</v>
      </c>
      <c r="G19" s="14">
        <f>SUM(G10:G18)</f>
        <v>8866.15</v>
      </c>
      <c r="H19" s="18"/>
      <c r="I19" s="19">
        <f>SUM(I10:I18)</f>
        <v>1064.5</v>
      </c>
      <c r="J19" s="20"/>
      <c r="K19" s="20"/>
      <c r="L19" s="21"/>
    </row>
    <row r="20" spans="1:12" x14ac:dyDescent="0.25">
      <c r="A20" s="42" t="s">
        <v>44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4"/>
    </row>
    <row r="21" spans="1:12" x14ac:dyDescent="0.25">
      <c r="A21" s="11"/>
      <c r="B21" s="12"/>
      <c r="C21" s="12"/>
      <c r="D21" s="13"/>
      <c r="E21" s="13"/>
      <c r="F21" s="14"/>
      <c r="G21" s="14"/>
      <c r="H21" s="15"/>
      <c r="I21" s="14"/>
      <c r="J21" s="16" t="s">
        <v>20</v>
      </c>
      <c r="K21" s="16" t="s">
        <v>20</v>
      </c>
      <c r="L21" s="22"/>
    </row>
    <row r="22" spans="1:12" ht="293.25" x14ac:dyDescent="0.25">
      <c r="A22" s="11">
        <v>1</v>
      </c>
      <c r="B22" s="12" t="s">
        <v>45</v>
      </c>
      <c r="C22" s="12" t="s">
        <v>46</v>
      </c>
      <c r="D22" s="13" t="s">
        <v>47</v>
      </c>
      <c r="E22" s="13" t="s">
        <v>48</v>
      </c>
      <c r="F22" s="14">
        <v>183.7</v>
      </c>
      <c r="G22" s="14">
        <v>0</v>
      </c>
      <c r="H22" s="15">
        <v>1</v>
      </c>
      <c r="I22" s="14">
        <v>55.9</v>
      </c>
      <c r="J22" s="16" t="s">
        <v>20</v>
      </c>
      <c r="K22" s="16" t="s">
        <v>20</v>
      </c>
      <c r="L22" s="22" t="s">
        <v>49</v>
      </c>
    </row>
    <row r="23" spans="1:12" ht="293.25" x14ac:dyDescent="0.25">
      <c r="A23" s="11">
        <v>2</v>
      </c>
      <c r="B23" s="12" t="s">
        <v>50</v>
      </c>
      <c r="C23" s="12" t="s">
        <v>51</v>
      </c>
      <c r="D23" s="13" t="s">
        <v>52</v>
      </c>
      <c r="E23" s="13" t="s">
        <v>53</v>
      </c>
      <c r="F23" s="14">
        <v>187.7</v>
      </c>
      <c r="G23" s="14">
        <v>0</v>
      </c>
      <c r="H23" s="15">
        <v>1</v>
      </c>
      <c r="I23" s="14">
        <v>57.1</v>
      </c>
      <c r="J23" s="16" t="s">
        <v>20</v>
      </c>
      <c r="K23" s="16" t="s">
        <v>20</v>
      </c>
      <c r="L23" s="22" t="s">
        <v>49</v>
      </c>
    </row>
    <row r="24" spans="1:12" ht="293.25" x14ac:dyDescent="0.25">
      <c r="A24" s="11">
        <v>3</v>
      </c>
      <c r="B24" s="12" t="s">
        <v>54</v>
      </c>
      <c r="C24" s="12" t="s">
        <v>55</v>
      </c>
      <c r="D24" s="13" t="s">
        <v>56</v>
      </c>
      <c r="E24" s="13" t="s">
        <v>57</v>
      </c>
      <c r="F24" s="14">
        <v>183.1</v>
      </c>
      <c r="G24" s="14">
        <v>0</v>
      </c>
      <c r="H24" s="15">
        <v>1</v>
      </c>
      <c r="I24" s="14">
        <v>55.7</v>
      </c>
      <c r="J24" s="16" t="s">
        <v>20</v>
      </c>
      <c r="K24" s="16" t="s">
        <v>20</v>
      </c>
      <c r="L24" s="22" t="s">
        <v>49</v>
      </c>
    </row>
    <row r="25" spans="1:12" ht="293.25" x14ac:dyDescent="0.25">
      <c r="A25" s="11">
        <v>4</v>
      </c>
      <c r="B25" s="12" t="s">
        <v>58</v>
      </c>
      <c r="C25" s="12" t="s">
        <v>59</v>
      </c>
      <c r="D25" s="13" t="s">
        <v>56</v>
      </c>
      <c r="E25" s="13" t="s">
        <v>60</v>
      </c>
      <c r="F25" s="14">
        <v>182.1</v>
      </c>
      <c r="G25" s="14">
        <v>0</v>
      </c>
      <c r="H25" s="15">
        <v>1</v>
      </c>
      <c r="I25" s="14">
        <v>55.4</v>
      </c>
      <c r="J25" s="16" t="s">
        <v>20</v>
      </c>
      <c r="K25" s="16" t="s">
        <v>20</v>
      </c>
      <c r="L25" s="22" t="s">
        <v>49</v>
      </c>
    </row>
    <row r="26" spans="1:12" ht="293.25" x14ac:dyDescent="0.25">
      <c r="A26" s="11">
        <v>5</v>
      </c>
      <c r="B26" s="12" t="s">
        <v>61</v>
      </c>
      <c r="C26" s="12" t="s">
        <v>62</v>
      </c>
      <c r="D26" s="13" t="s">
        <v>63</v>
      </c>
      <c r="E26" s="13" t="s">
        <v>64</v>
      </c>
      <c r="F26" s="14">
        <v>122.3</v>
      </c>
      <c r="G26" s="14">
        <v>0</v>
      </c>
      <c r="H26" s="15">
        <v>1</v>
      </c>
      <c r="I26" s="14">
        <v>37.200000000000003</v>
      </c>
      <c r="J26" s="16" t="s">
        <v>20</v>
      </c>
      <c r="K26" s="16" t="s">
        <v>20</v>
      </c>
      <c r="L26" s="22" t="s">
        <v>49</v>
      </c>
    </row>
    <row r="27" spans="1:12" ht="293.25" x14ac:dyDescent="0.25">
      <c r="A27" s="11">
        <v>6</v>
      </c>
      <c r="B27" s="12" t="s">
        <v>65</v>
      </c>
      <c r="C27" s="12" t="s">
        <v>66</v>
      </c>
      <c r="D27" s="13" t="s">
        <v>63</v>
      </c>
      <c r="E27" s="13" t="s">
        <v>67</v>
      </c>
      <c r="F27" s="14">
        <v>119.6</v>
      </c>
      <c r="G27" s="14">
        <v>0</v>
      </c>
      <c r="H27" s="15">
        <v>1</v>
      </c>
      <c r="I27" s="14">
        <v>36.4</v>
      </c>
      <c r="J27" s="16" t="s">
        <v>20</v>
      </c>
      <c r="K27" s="16" t="s">
        <v>20</v>
      </c>
      <c r="L27" s="22" t="s">
        <v>49</v>
      </c>
    </row>
    <row r="28" spans="1:12" x14ac:dyDescent="0.25">
      <c r="A28" s="11"/>
      <c r="B28" s="12"/>
      <c r="C28" s="12"/>
      <c r="D28" s="13"/>
      <c r="E28" s="13"/>
      <c r="F28" s="14"/>
      <c r="G28" s="14"/>
      <c r="H28" s="15"/>
      <c r="I28" s="14"/>
      <c r="J28" s="16" t="s">
        <v>20</v>
      </c>
      <c r="K28" s="16" t="s">
        <v>20</v>
      </c>
      <c r="L28" s="22"/>
    </row>
    <row r="29" spans="1:12" x14ac:dyDescent="0.25">
      <c r="A29" s="9">
        <f>COUNT(A20:A28)</f>
        <v>6</v>
      </c>
      <c r="B29" s="34" t="s">
        <v>43</v>
      </c>
      <c r="C29" s="34"/>
      <c r="D29" s="34"/>
      <c r="E29" s="35"/>
      <c r="F29" s="14">
        <f>SUM(F20:F28)</f>
        <v>978.5</v>
      </c>
      <c r="G29" s="14">
        <f>SUM(G20:G28)</f>
        <v>0</v>
      </c>
      <c r="H29" s="18"/>
      <c r="I29" s="14">
        <f>SUM(I20:I28)</f>
        <v>297.7</v>
      </c>
      <c r="J29" s="20"/>
      <c r="K29" s="20"/>
      <c r="L29" s="21"/>
    </row>
    <row r="30" spans="1:12" x14ac:dyDescent="0.25">
      <c r="A30" s="42" t="s">
        <v>68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4"/>
    </row>
    <row r="31" spans="1:12" x14ac:dyDescent="0.25">
      <c r="A31" s="11"/>
      <c r="B31" s="12"/>
      <c r="C31" s="12"/>
      <c r="D31" s="13"/>
      <c r="E31" s="13"/>
      <c r="F31" s="14"/>
      <c r="G31" s="14"/>
      <c r="H31" s="15"/>
      <c r="I31" s="14"/>
      <c r="J31" s="14"/>
      <c r="K31" s="14"/>
      <c r="L31" s="22"/>
    </row>
    <row r="32" spans="1:12" ht="344.25" x14ac:dyDescent="0.25">
      <c r="A32" s="11">
        <v>1</v>
      </c>
      <c r="B32" s="12" t="s">
        <v>69</v>
      </c>
      <c r="C32" s="12" t="s">
        <v>70</v>
      </c>
      <c r="D32" s="13" t="s">
        <v>71</v>
      </c>
      <c r="E32" s="13" t="s">
        <v>32</v>
      </c>
      <c r="F32" s="14">
        <v>73.5</v>
      </c>
      <c r="G32" s="14">
        <v>73.5</v>
      </c>
      <c r="H32" s="15"/>
      <c r="I32" s="14">
        <v>0</v>
      </c>
      <c r="J32" s="14">
        <v>0</v>
      </c>
      <c r="K32" s="14">
        <v>0</v>
      </c>
      <c r="L32" s="22" t="s">
        <v>49</v>
      </c>
    </row>
    <row r="33" spans="1:12" ht="344.25" x14ac:dyDescent="0.25">
      <c r="A33" s="11">
        <v>2</v>
      </c>
      <c r="B33" s="12" t="s">
        <v>72</v>
      </c>
      <c r="C33" s="12" t="s">
        <v>30</v>
      </c>
      <c r="D33" s="13" t="s">
        <v>71</v>
      </c>
      <c r="E33" s="13" t="s">
        <v>32</v>
      </c>
      <c r="F33" s="14">
        <v>63</v>
      </c>
      <c r="G33" s="14">
        <v>63</v>
      </c>
      <c r="H33" s="15"/>
      <c r="I33" s="14">
        <v>0</v>
      </c>
      <c r="J33" s="14">
        <v>0</v>
      </c>
      <c r="K33" s="14">
        <v>0</v>
      </c>
      <c r="L33" s="22" t="s">
        <v>49</v>
      </c>
    </row>
    <row r="34" spans="1:12" ht="255" x14ac:dyDescent="0.25">
      <c r="A34" s="11">
        <v>3</v>
      </c>
      <c r="B34" s="12" t="s">
        <v>73</v>
      </c>
      <c r="C34" s="12" t="s">
        <v>70</v>
      </c>
      <c r="D34" s="13" t="s">
        <v>74</v>
      </c>
      <c r="E34" s="13" t="s">
        <v>32</v>
      </c>
      <c r="F34" s="14">
        <v>30</v>
      </c>
      <c r="G34" s="14">
        <v>19.5</v>
      </c>
      <c r="H34" s="15"/>
      <c r="I34" s="14">
        <v>0</v>
      </c>
      <c r="J34" s="14">
        <v>0</v>
      </c>
      <c r="K34" s="14">
        <v>0</v>
      </c>
      <c r="L34" s="22" t="s">
        <v>49</v>
      </c>
    </row>
    <row r="35" spans="1:12" ht="255" x14ac:dyDescent="0.25">
      <c r="A35" s="11">
        <v>4</v>
      </c>
      <c r="B35" s="12" t="s">
        <v>75</v>
      </c>
      <c r="C35" s="12" t="s">
        <v>70</v>
      </c>
      <c r="D35" s="13" t="s">
        <v>74</v>
      </c>
      <c r="E35" s="13" t="s">
        <v>32</v>
      </c>
      <c r="F35" s="14">
        <v>9.1999999999999993</v>
      </c>
      <c r="G35" s="14">
        <v>6.992</v>
      </c>
      <c r="H35" s="15"/>
      <c r="I35" s="14">
        <v>0</v>
      </c>
      <c r="J35" s="14">
        <v>200</v>
      </c>
      <c r="K35" s="14">
        <v>0</v>
      </c>
      <c r="L35" s="22" t="s">
        <v>49</v>
      </c>
    </row>
    <row r="36" spans="1:12" x14ac:dyDescent="0.25">
      <c r="A36" s="11"/>
      <c r="B36" s="12"/>
      <c r="C36" s="12"/>
      <c r="D36" s="13"/>
      <c r="E36" s="13"/>
      <c r="F36" s="14"/>
      <c r="G36" s="14"/>
      <c r="H36" s="15"/>
      <c r="I36" s="14"/>
      <c r="J36" s="14"/>
      <c r="K36" s="14"/>
      <c r="L36" s="22"/>
    </row>
    <row r="37" spans="1:12" x14ac:dyDescent="0.25">
      <c r="A37" s="9">
        <f>COUNT(A30:A36)</f>
        <v>4</v>
      </c>
      <c r="B37" s="34" t="s">
        <v>76</v>
      </c>
      <c r="C37" s="34"/>
      <c r="D37" s="34"/>
      <c r="E37" s="35"/>
      <c r="F37" s="14">
        <f>SUM(F30:F36)</f>
        <v>175.7</v>
      </c>
      <c r="G37" s="14">
        <f>SUM(G30:G36)</f>
        <v>162.99199999999999</v>
      </c>
      <c r="H37" s="18"/>
      <c r="I37" s="14">
        <f>SUM(I30:I36)</f>
        <v>0</v>
      </c>
      <c r="J37" s="14">
        <f>SUM(J30:J36)</f>
        <v>200</v>
      </c>
      <c r="K37" s="14">
        <f>SUM(K30:K36)</f>
        <v>0</v>
      </c>
      <c r="L37" s="21"/>
    </row>
    <row r="38" spans="1:12" x14ac:dyDescent="0.25">
      <c r="A38" s="9">
        <f>SUM(A19,A29,A37)</f>
        <v>16</v>
      </c>
      <c r="B38" s="47" t="s">
        <v>77</v>
      </c>
      <c r="C38" s="47"/>
      <c r="D38" s="47"/>
      <c r="E38" s="47"/>
      <c r="F38" s="14">
        <f>Total1Balance + Total2Balance + Total3Balance</f>
        <v>14150.890000000001</v>
      </c>
      <c r="G38" s="14">
        <f>Total1Residual + Total2Residual + Total3Residual</f>
        <v>9029.1419999999998</v>
      </c>
      <c r="H38" s="18"/>
      <c r="I38" s="19">
        <f>Total1Area + Total2Area +Total3Area</f>
        <v>1362.2</v>
      </c>
      <c r="J38" s="19">
        <f>Total1Extent</f>
        <v>200</v>
      </c>
      <c r="K38" s="19">
        <f>Total1Volume</f>
        <v>0</v>
      </c>
      <c r="L38" s="21"/>
    </row>
    <row r="39" spans="1:12" x14ac:dyDescent="0.25">
      <c r="A39" s="10"/>
      <c r="B39" s="23"/>
      <c r="C39" s="23"/>
      <c r="D39" s="23"/>
      <c r="E39" s="23"/>
      <c r="F39" s="24"/>
      <c r="G39" s="24"/>
      <c r="H39" s="25"/>
      <c r="I39" s="26"/>
      <c r="J39" s="26"/>
      <c r="K39" s="26"/>
      <c r="L39" s="27"/>
    </row>
    <row r="40" spans="1:12" x14ac:dyDescent="0.25">
      <c r="A40" s="42" t="s">
        <v>78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4"/>
    </row>
    <row r="41" spans="1:12" x14ac:dyDescent="0.25">
      <c r="A41" s="13"/>
      <c r="B41" s="12"/>
      <c r="C41" s="12"/>
      <c r="D41" s="13"/>
      <c r="E41" s="13"/>
      <c r="F41" s="14"/>
      <c r="G41" s="14"/>
      <c r="H41" s="15"/>
      <c r="I41" s="14"/>
      <c r="J41" s="14"/>
      <c r="K41" s="14"/>
      <c r="L41" s="22"/>
    </row>
    <row r="42" spans="1:12" x14ac:dyDescent="0.25">
      <c r="A42" s="13"/>
      <c r="B42" s="12"/>
      <c r="C42" s="12"/>
      <c r="D42" s="13"/>
      <c r="E42" s="13"/>
      <c r="F42" s="14"/>
      <c r="G42" s="14"/>
      <c r="H42" s="15"/>
      <c r="I42" s="14"/>
      <c r="J42" s="14"/>
      <c r="K42" s="14"/>
      <c r="L42" s="22"/>
    </row>
    <row r="43" spans="1:12" x14ac:dyDescent="0.25">
      <c r="A43" s="9">
        <f>COUNT(A40:A42)</f>
        <v>0</v>
      </c>
      <c r="B43" s="34" t="s">
        <v>76</v>
      </c>
      <c r="C43" s="34"/>
      <c r="D43" s="34"/>
      <c r="E43" s="35"/>
      <c r="F43" s="14">
        <f>SUM(F40:F42)</f>
        <v>0</v>
      </c>
      <c r="G43" s="14">
        <f>SUM(G40:G42)</f>
        <v>0</v>
      </c>
      <c r="H43" s="18"/>
      <c r="I43" s="14">
        <f>SUM(I40:I42)</f>
        <v>0</v>
      </c>
      <c r="J43" s="14">
        <f>SUM(J40:J42)</f>
        <v>0</v>
      </c>
      <c r="K43" s="14">
        <f>SUM(K40:K42)</f>
        <v>0</v>
      </c>
      <c r="L43" s="21"/>
    </row>
    <row r="44" spans="1:12" x14ac:dyDescent="0.25">
      <c r="A44" s="9">
        <f>SUM(A38,A43)</f>
        <v>16</v>
      </c>
      <c r="B44" s="47" t="s">
        <v>79</v>
      </c>
      <c r="C44" s="47"/>
      <c r="D44" s="47"/>
      <c r="E44" s="47"/>
      <c r="F44" s="14">
        <f>Total11Balance + Total21Balance</f>
        <v>14150.890000000001</v>
      </c>
      <c r="G44" s="14">
        <f>Total11Residual + Total21Residual</f>
        <v>9029.1419999999998</v>
      </c>
      <c r="H44" s="28"/>
      <c r="I44" s="19">
        <f>Total11Area + Total21Area</f>
        <v>1362.2</v>
      </c>
      <c r="J44" s="19">
        <f>Total11Extent +Total2Extent</f>
        <v>200</v>
      </c>
      <c r="K44" s="19">
        <f>Total11Volume + Total2Volume</f>
        <v>0</v>
      </c>
      <c r="L44" s="21"/>
    </row>
    <row r="45" spans="1:12" x14ac:dyDescent="0.25">
      <c r="A45" s="5"/>
      <c r="B45" s="1"/>
      <c r="C45" s="1"/>
      <c r="D45" s="1"/>
      <c r="E45" s="1"/>
      <c r="F45" s="5"/>
      <c r="G45" s="5"/>
      <c r="H45" s="5"/>
      <c r="I45" s="5"/>
      <c r="J45" s="5"/>
      <c r="K45" s="5"/>
      <c r="L45" s="1"/>
    </row>
    <row r="46" spans="1:12" x14ac:dyDescent="0.25">
      <c r="A46" s="5"/>
      <c r="B46" s="1"/>
      <c r="C46" s="1"/>
      <c r="D46" s="1"/>
      <c r="E46" s="1"/>
      <c r="F46" s="5"/>
      <c r="G46" s="5"/>
      <c r="H46" s="5"/>
      <c r="I46" s="5"/>
      <c r="J46" s="5"/>
      <c r="K46" s="5"/>
      <c r="L46" s="1"/>
    </row>
    <row r="47" spans="1:12" x14ac:dyDescent="0.25">
      <c r="A47" s="3"/>
      <c r="B47" s="29"/>
      <c r="C47" s="29"/>
      <c r="D47" s="29"/>
      <c r="E47" s="29"/>
      <c r="F47" s="3"/>
      <c r="G47" s="3"/>
      <c r="H47" s="3"/>
      <c r="I47" s="3"/>
      <c r="J47" s="3"/>
      <c r="K47" s="3"/>
      <c r="L47" s="29"/>
    </row>
    <row r="48" spans="1:12" x14ac:dyDescent="0.25">
      <c r="A48" s="3"/>
      <c r="B48" s="4" t="s">
        <v>80</v>
      </c>
      <c r="C48" s="30"/>
      <c r="D48" s="45"/>
      <c r="E48" s="45"/>
      <c r="F48" s="3"/>
      <c r="G48" s="3"/>
      <c r="H48" s="3"/>
      <c r="I48" s="3"/>
      <c r="J48" s="3"/>
      <c r="K48" s="3"/>
      <c r="L48" s="29"/>
    </row>
    <row r="49" spans="1:12" x14ac:dyDescent="0.25">
      <c r="A49" s="3"/>
      <c r="B49" s="2"/>
      <c r="C49" s="31" t="s">
        <v>1</v>
      </c>
      <c r="D49" s="48" t="s">
        <v>2</v>
      </c>
      <c r="E49" s="48"/>
      <c r="F49" s="32"/>
      <c r="G49" s="3"/>
      <c r="H49" s="3"/>
      <c r="I49" s="3"/>
      <c r="J49" s="3"/>
      <c r="K49" s="3"/>
      <c r="L49" s="29"/>
    </row>
    <row r="50" spans="1:12" x14ac:dyDescent="0.25">
      <c r="A50" s="3"/>
      <c r="B50" s="33" t="s">
        <v>81</v>
      </c>
      <c r="C50" s="30"/>
      <c r="D50" s="45" t="str">
        <f>IF(GlavBuh&lt;&gt;"",GlavBuh,"")</f>
        <v/>
      </c>
      <c r="E50" s="45"/>
      <c r="F50" s="3"/>
      <c r="G50" s="3"/>
      <c r="H50" s="3"/>
      <c r="I50" s="3"/>
      <c r="J50" s="3"/>
      <c r="K50" s="3"/>
      <c r="L50" s="29"/>
    </row>
    <row r="51" spans="1:12" x14ac:dyDescent="0.25">
      <c r="A51" s="3"/>
      <c r="B51" s="2"/>
      <c r="C51" s="31" t="s">
        <v>1</v>
      </c>
      <c r="D51" s="46" t="s">
        <v>2</v>
      </c>
      <c r="E51" s="46"/>
      <c r="F51" s="3"/>
      <c r="G51" s="3"/>
      <c r="H51" s="3"/>
      <c r="I51" s="3"/>
      <c r="J51" s="3"/>
      <c r="K51" s="3"/>
      <c r="L51" s="29"/>
    </row>
    <row r="52" spans="1:12" x14ac:dyDescent="0.25">
      <c r="A52" s="3"/>
      <c r="B52" s="33" t="s">
        <v>82</v>
      </c>
      <c r="C52" s="30"/>
      <c r="D52" s="45"/>
      <c r="E52" s="45"/>
      <c r="F52" s="3"/>
      <c r="G52" s="3"/>
      <c r="H52" s="3"/>
      <c r="I52" s="3"/>
      <c r="J52" s="3"/>
      <c r="K52" s="3"/>
      <c r="L52" s="29"/>
    </row>
    <row r="53" spans="1:12" x14ac:dyDescent="0.25">
      <c r="A53" s="3"/>
      <c r="B53" s="2"/>
      <c r="C53" s="31" t="s">
        <v>1</v>
      </c>
      <c r="D53" s="46" t="s">
        <v>2</v>
      </c>
      <c r="E53" s="46"/>
      <c r="F53" s="3"/>
      <c r="G53" s="3"/>
      <c r="H53" s="3"/>
      <c r="I53" s="3"/>
      <c r="J53" s="3"/>
      <c r="K53" s="3"/>
      <c r="L53" s="29"/>
    </row>
  </sheetData>
  <mergeCells count="22">
    <mergeCell ref="D50:E50"/>
    <mergeCell ref="D51:E51"/>
    <mergeCell ref="D52:E52"/>
    <mergeCell ref="D53:E53"/>
    <mergeCell ref="B38:E38"/>
    <mergeCell ref="A40:L40"/>
    <mergeCell ref="B43:E43"/>
    <mergeCell ref="B44:E44"/>
    <mergeCell ref="D48:E48"/>
    <mergeCell ref="D49:E49"/>
    <mergeCell ref="B37:E37"/>
    <mergeCell ref="A1:L1"/>
    <mergeCell ref="A2:L2"/>
    <mergeCell ref="A3:L3"/>
    <mergeCell ref="A4:L4"/>
    <mergeCell ref="A5:B5"/>
    <mergeCell ref="A9:L9"/>
    <mergeCell ref="A10:L10"/>
    <mergeCell ref="B19:E19"/>
    <mergeCell ref="A20:L20"/>
    <mergeCell ref="B29:E29"/>
    <mergeCell ref="A30:L3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21</vt:i4>
      </vt:variant>
    </vt:vector>
  </HeadingPairs>
  <TitlesOfParts>
    <vt:vector size="22" baseType="lpstr">
      <vt:lpstr>Лист2</vt:lpstr>
      <vt:lpstr>Total11Area</vt:lpstr>
      <vt:lpstr>Total11Balance</vt:lpstr>
      <vt:lpstr>Total11Extent</vt:lpstr>
      <vt:lpstr>Total11Residual</vt:lpstr>
      <vt:lpstr>Total11Volume</vt:lpstr>
      <vt:lpstr>Total1Area</vt:lpstr>
      <vt:lpstr>Total1Balance</vt:lpstr>
      <vt:lpstr>Total1Extent</vt:lpstr>
      <vt:lpstr>Total1Residual</vt:lpstr>
      <vt:lpstr>Total1Volume</vt:lpstr>
      <vt:lpstr>Total21Area</vt:lpstr>
      <vt:lpstr>Total21Balance</vt:lpstr>
      <vt:lpstr>Total21Residual</vt:lpstr>
      <vt:lpstr>Total2Area</vt:lpstr>
      <vt:lpstr>Total2Balance</vt:lpstr>
      <vt:lpstr>Total2Extent</vt:lpstr>
      <vt:lpstr>Total2Residual</vt:lpstr>
      <vt:lpstr>Total2Volume</vt:lpstr>
      <vt:lpstr>Total3Area</vt:lpstr>
      <vt:lpstr>Total3Balance</vt:lpstr>
      <vt:lpstr>Total3Residual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2021-01-27T06:32:37Z</dcterms:modified>
</cp:coreProperties>
</file>